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sfamich-my.sharepoint.com/personal/alejandra_lara_sfa_michoacan_gob_mx/Documents/Documentos - copia/LEY DE INGRESOS 2024/Anexos de Ley de Ingresos 2024/ART 5. FRACC. II LDF/"/>
    </mc:Choice>
  </mc:AlternateContent>
  <xr:revisionPtr revIDLastSave="191" documentId="11_2B60090B1694312A97CBB0F233D19F5AB2C6B3AA" xr6:coauthVersionLast="47" xr6:coauthVersionMax="47" xr10:uidLastSave="{D2F14900-615B-43A4-B754-87591DCF7B55}"/>
  <bookViews>
    <workbookView xWindow="-120" yWindow="-120" windowWidth="29040" windowHeight="15720" xr2:uid="{00000000-000D-0000-FFFF-FFFF00000000}"/>
  </bookViews>
  <sheets>
    <sheet name="2024-2029" sheetId="3" r:id="rId1"/>
    <sheet name="Nota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G15" i="3" l="1"/>
  <c r="F15" i="3"/>
  <c r="E15" i="3"/>
  <c r="D15" i="3"/>
  <c r="C15" i="3"/>
  <c r="G14" i="4"/>
  <c r="G18" i="4" l="1"/>
  <c r="G13" i="4"/>
  <c r="C18" i="4"/>
  <c r="E18" i="4" s="1"/>
  <c r="C17" i="4"/>
  <c r="E17" i="4" s="1"/>
  <c r="B7" i="3"/>
  <c r="G17" i="4"/>
  <c r="G16" i="4"/>
  <c r="C16" i="4"/>
  <c r="E16" i="4" s="1"/>
  <c r="G15" i="4"/>
  <c r="C15" i="4"/>
  <c r="E15" i="4" s="1"/>
  <c r="C14" i="4"/>
  <c r="E14" i="4" s="1"/>
  <c r="B20" i="3"/>
  <c r="C7" i="3"/>
  <c r="B26" i="3" l="1"/>
  <c r="D27" i="3"/>
  <c r="E27" i="3" s="1"/>
  <c r="F27" i="3" s="1"/>
  <c r="G27" i="3" s="1"/>
  <c r="D26" i="3"/>
  <c r="E26" i="3"/>
  <c r="F26" i="3" s="1"/>
  <c r="G26" i="3" s="1"/>
  <c r="C24" i="3"/>
  <c r="D24" i="3" s="1"/>
  <c r="E24" i="3" s="1"/>
  <c r="F24" i="3" s="1"/>
  <c r="G24" i="3" s="1"/>
  <c r="C23" i="3"/>
  <c r="D23" i="3" s="1"/>
  <c r="E23" i="3" s="1"/>
  <c r="F23" i="3" s="1"/>
  <c r="G23" i="3" s="1"/>
  <c r="D10" i="3"/>
  <c r="B28" i="3"/>
  <c r="C25" i="3"/>
  <c r="D25" i="3" s="1"/>
  <c r="E25" i="3" s="1"/>
  <c r="F25" i="3" s="1"/>
  <c r="G25" i="3" s="1"/>
  <c r="D7" i="3" l="1"/>
  <c r="C20" i="3"/>
  <c r="C28" i="3" s="1"/>
  <c r="F10" i="3" l="1"/>
  <c r="E7" i="3"/>
  <c r="D20" i="3"/>
  <c r="D28" i="3" s="1"/>
  <c r="E20" i="3"/>
  <c r="E28" i="3" l="1"/>
  <c r="G10" i="3"/>
  <c r="G7" i="3" s="1"/>
  <c r="F7" i="3"/>
  <c r="G20" i="3"/>
  <c r="F20" i="3"/>
  <c r="F28" i="3" l="1"/>
  <c r="G28" i="3"/>
</calcChain>
</file>

<file path=xl/sharedStrings.xml><?xml version="1.0" encoding="utf-8"?>
<sst xmlns="http://schemas.openxmlformats.org/spreadsheetml/2006/main" count="45" uniqueCount="45">
  <si>
    <t>3.- Ingresos Derivados de Financiamientos (3=1+2)</t>
  </si>
  <si>
    <t>1. Ingresos Derivados de Financiamientos con Fuente de Pago de Ingresos de Libre Disposición</t>
  </si>
  <si>
    <t>Datos Informativos</t>
  </si>
  <si>
    <t>4.-Total de Ingresos Proyectados  (4=1+2+3)</t>
  </si>
  <si>
    <t>A. Ingresos derivados de Financiamientos</t>
  </si>
  <si>
    <t>3.- Ingresos de financiamientos (3=A)</t>
  </si>
  <si>
    <t xml:space="preserve">E.       Otras Transferencias Federales Etiquetadas </t>
  </si>
  <si>
    <t>D.       Transferencias, Asignaciones, Subsidios y Subvenciones, Pensiones y Jubilaciones</t>
  </si>
  <si>
    <t>C.       Fondos Distintos de Aportaciones</t>
  </si>
  <si>
    <t>B.       Convenios</t>
  </si>
  <si>
    <t>A.       Aportaciones</t>
  </si>
  <si>
    <t>2.-Transferencias Federales Etiquetadas (2=A+B+C+D+E)</t>
  </si>
  <si>
    <t>L.     Otros Ingresos de Libre Disposición</t>
  </si>
  <si>
    <t>1.      Ingresos de Libre Disposición 
(1=A+B+C+D+E+F+G+H+I+J+K+L)</t>
  </si>
  <si>
    <t>C o n c e p t o</t>
  </si>
  <si>
    <t xml:space="preserve">2. Ingresos Derivados de Financiamientos con Fuente de Pago de Transferencias Federales Etiquetadas </t>
  </si>
  <si>
    <t>A. Impuestos</t>
  </si>
  <si>
    <t>B. Cuotas y Aportaciones de Seguridad Social</t>
  </si>
  <si>
    <t>C. Contribuciones de Mejoras</t>
  </si>
  <si>
    <t>D. Derechos</t>
  </si>
  <si>
    <t>E. Productos</t>
  </si>
  <si>
    <t>F. Aprovechamientos</t>
  </si>
  <si>
    <t xml:space="preserve">G. Ingresos por Venta de Bienes,  Prestación de Servicios y Otros Ingresos </t>
  </si>
  <si>
    <t>H. Participaciones</t>
  </si>
  <si>
    <t xml:space="preserve">I. Incentivos derivados de la Colaboración Fiscal </t>
  </si>
  <si>
    <t>J. Transferencias y Asignaciones</t>
  </si>
  <si>
    <t>K. Convenios</t>
  </si>
  <si>
    <t>Notas:</t>
  </si>
  <si>
    <t>Los ingresos propios observan un crecimiento promedio anual de 10% en el período, atendiendo a la la meta establecida por el Plan Integral de Desarrollo del Estado de Michoacán 2021-2027</t>
  </si>
  <si>
    <t>Años</t>
  </si>
  <si>
    <t>PIB miles de millones</t>
  </si>
  <si>
    <t>Crec. Nominal</t>
  </si>
  <si>
    <t>Inflación dic/dic</t>
  </si>
  <si>
    <t>Crec. Real</t>
  </si>
  <si>
    <t>Participaciones % PIB</t>
  </si>
  <si>
    <t>Participaciones Michoacán (pesos)</t>
  </si>
  <si>
    <t>Participaciones (miles de millones)</t>
  </si>
  <si>
    <t>Formato 7a LDF</t>
  </si>
  <si>
    <t>Año de Iniciativa 2024</t>
  </si>
  <si>
    <t>Anexo II. Proyecciones de las Finanzas Públicas 2024-2029</t>
  </si>
  <si>
    <t>Para realizar el pronóstico de los impuestos a recaudar en el período 2024-2029 se implementó un análisis econométrico de suavizamiento exponencial multiplicativo, utilizando los datos de recaudación en una serie de tiempo mensual de julio de 2019 a agosto del 2023, a partir de los cuales el modelo proyecta la cantidad a recaudar por cada mes correspondiente de cada año del período, en función del comportamiento histórico del período. Adicionalmente se consideran otras variables que tienen incidencia específica en la proyección de cada uno de los impuestos estatales: a. Composición del Padrón de Contribuyentes, en donde la recaudación del sector público federal, estatal y municipal, para el caso del Impuesto sobre Nómina tiene un comportamiento distinto a la del sector privado.
b. Valuación de estrategias para recuperación de adeudos de contribuyentes del sector privado.
c. Valuación de estrategias de incorporación al padrón.
d. Ponderación del indicador de la actividad económica estatal, en la perspectiva de la creación de empresas y puestos de trabajo en Michoacán y que determinen la incorporación al padrón estatal.</t>
  </si>
  <si>
    <t>La proyección de Derechos se realizó con base al número de trámites anuales, multiplicados por la tarifa correspondiente proyectada, considerando la inflación contenida en el marco macroeconómico 2022-2029 (Anexo III de los Criterios Generales de Política Económica 2024).</t>
  </si>
  <si>
    <t>La proyección de Productos, Aprovechamientos e Ingresos por Venta de Bienes se realiza con base en la tasa de crecimiento anual observada desde el ejercicio 2017-2023 y una estimación de esfuerzo recaudatorio promedio de 10% anual</t>
  </si>
  <si>
    <t>La estimación de Participaciones toma como base la información de los Requerimientos Financieros del Sector Público 2023-2029 de los Criterios Generales de Política Económica 2024, en donde se establece un escenario en el que, dentro del Gasto no Programable, las Participaciones representan el 3.7% del Producto Interno Bruto. A partir de la distribución histórica por entidad de estos recursos, se identificó la proyección 2025-2029 para Michoacán.</t>
  </si>
  <si>
    <t>La estimación de Aportaciones, Convenios e Incentivos derivados de la Colaboración Fiscal se realizó con base en la tasa de crecimiento anual observada en el período 2017-2023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</si>
</sst>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 _€_-;\-* #,##0.00\ _€_-;_-* &quot;-&quot;??\ _€_-;_-@_-"/>
    <numFmt numFmtId="165" formatCode="_-* #,##0_-;\-* #,##0_-;_-* &quot;-&quot;??_-;_-@_-"/>
    <numFmt numFmtId="166" formatCode="0.0"/>
    <numFmt numFmtId="167" formatCode="General_)"/>
    <numFmt numFmtId="168" formatCode="#,##0.00000"/>
    <numFmt numFmtId="169" formatCode="#,##0.00000000000"/>
    <numFmt numFmtId="170" formatCode="_-* #,##0_-;\-* #,##0_-;_-* \-_-;_-@_-"/>
    <numFmt numFmtId="171" formatCode="_-* #,##0.00_-;\-* #,##0.00_-;_-* \-??_-;_-@_-"/>
    <numFmt numFmtId="172" formatCode="#,##0_ ;\-#,##0\ "/>
    <numFmt numFmtId="173" formatCode="_-* #,##0\ _P_t_s_-;\-* #,##0\ _P_t_s_-;_-* \-??\ _P_t_s_-;_-@_-"/>
    <numFmt numFmtId="174" formatCode="dddd&quot;, &quot;dd&quot; de &quot;mmmm&quot; de &quot;yyyy"/>
    <numFmt numFmtId="175" formatCode="_-* #,##0.00\ _€_-;\-* #,##0.00\ _€_-;_-* \-??\ _€_-;_-@_-"/>
    <numFmt numFmtId="176" formatCode="#,##0.00_ ;\-#,##0.00\ "/>
  </numFmts>
  <fonts count="11" x14ac:knownFonts="1">
    <font>
      <sz val="11"/>
      <color theme="1"/>
      <name val="Calibri"/>
      <family val="2"/>
      <scheme val="minor"/>
    </font>
    <font>
      <sz val="10"/>
      <name val="Courier New"/>
      <family val="3"/>
    </font>
    <font>
      <sz val="10"/>
      <name val="Arial"/>
      <family val="2"/>
    </font>
    <font>
      <sz val="11"/>
      <color indexed="8"/>
      <name val="Calibri"/>
      <family val="2"/>
    </font>
    <font>
      <sz val="11"/>
      <color theme="1"/>
      <name val="Calibri"/>
      <family val="2"/>
      <scheme val="minor"/>
    </font>
    <font>
      <sz val="9"/>
      <color theme="1"/>
      <name val="Gibson Book"/>
      <family val="3"/>
    </font>
    <font>
      <b/>
      <sz val="9"/>
      <color theme="1"/>
      <name val="Gibson Book"/>
      <family val="3"/>
    </font>
    <font>
      <sz val="9"/>
      <color theme="1"/>
      <name val="Gibson Thin"/>
      <family val="3"/>
    </font>
    <font>
      <b/>
      <sz val="9"/>
      <color theme="1"/>
      <name val="Gibson Thin"/>
      <family val="3"/>
    </font>
    <font>
      <sz val="11"/>
      <color theme="1"/>
      <name val="Gibson Book"/>
      <family val="3"/>
    </font>
    <font>
      <b/>
      <sz val="12"/>
      <color theme="1"/>
      <name val="Gibson Book"/>
      <family val="3"/>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3">
    <xf numFmtId="0" fontId="0" fillId="0" borderId="0"/>
    <xf numFmtId="167" fontId="1" fillId="0" borderId="0"/>
    <xf numFmtId="43"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4" fillId="0" borderId="0" applyFont="0" applyFill="0" applyBorder="0" applyAlignment="0" applyProtection="0"/>
    <xf numFmtId="170" fontId="3" fillId="0" borderId="0" applyFill="0" applyBorder="0" applyAlignment="0" applyProtection="0"/>
    <xf numFmtId="43" fontId="2" fillId="0" borderId="0" applyFont="0" applyFill="0" applyBorder="0" applyAlignment="0" applyProtection="0"/>
    <xf numFmtId="171" fontId="3"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72" fontId="3" fillId="0" borderId="0" applyFill="0" applyBorder="0" applyAlignment="0" applyProtection="0"/>
    <xf numFmtId="173" fontId="3" fillId="0" borderId="0" applyFill="0" applyBorder="0" applyAlignment="0" applyProtection="0"/>
    <xf numFmtId="174" fontId="3" fillId="0" borderId="0" applyFill="0" applyBorder="0" applyAlignment="0" applyProtection="0"/>
    <xf numFmtId="175" fontId="3" fillId="0" borderId="0" applyFill="0" applyBorder="0" applyAlignment="0" applyProtection="0"/>
    <xf numFmtId="171" fontId="3" fillId="0" borderId="0" applyFill="0" applyBorder="0" applyAlignment="0" applyProtection="0"/>
    <xf numFmtId="43" fontId="4" fillId="0" borderId="0" applyFont="0" applyFill="0" applyBorder="0" applyAlignment="0" applyProtection="0"/>
    <xf numFmtId="171" fontId="3" fillId="0" borderId="0" applyFill="0" applyBorder="0" applyAlignment="0" applyProtection="0"/>
    <xf numFmtId="175" fontId="3" fillId="0" borderId="0" applyFill="0" applyBorder="0" applyAlignment="0" applyProtection="0"/>
    <xf numFmtId="0" fontId="2" fillId="0" borderId="0"/>
    <xf numFmtId="37" fontId="2" fillId="0" borderId="0"/>
    <xf numFmtId="0" fontId="4" fillId="0" borderId="0"/>
    <xf numFmtId="0" fontId="4" fillId="0" borderId="0"/>
    <xf numFmtId="37" fontId="2" fillId="0" borderId="0"/>
    <xf numFmtId="0" fontId="2" fillId="0" borderId="0"/>
    <xf numFmtId="0" fontId="4" fillId="0" borderId="0"/>
    <xf numFmtId="37" fontId="2" fillId="0" borderId="0"/>
    <xf numFmtId="0" fontId="2"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51">
    <xf numFmtId="0" fontId="0" fillId="0" borderId="0" xfId="0"/>
    <xf numFmtId="3" fontId="8" fillId="0" borderId="1" xfId="0" applyNumberFormat="1" applyFont="1" applyBorder="1" applyAlignment="1">
      <alignment vertical="center"/>
    </xf>
    <xf numFmtId="165" fontId="7" fillId="0" borderId="1" xfId="2" applyNumberFormat="1" applyFont="1" applyFill="1" applyBorder="1" applyAlignment="1">
      <alignment horizontal="right" vertical="center"/>
    </xf>
    <xf numFmtId="3" fontId="8" fillId="0" borderId="1" xfId="0" applyNumberFormat="1" applyFont="1" applyBorder="1" applyAlignment="1">
      <alignment horizontal="right" vertical="center"/>
    </xf>
    <xf numFmtId="3" fontId="8" fillId="0" borderId="1" xfId="0" applyNumberFormat="1" applyFont="1" applyBorder="1" applyAlignment="1">
      <alignment horizontal="righ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176" fontId="7" fillId="0" borderId="1" xfId="2" applyNumberFormat="1" applyFont="1" applyFill="1" applyBorder="1" applyAlignment="1">
      <alignment horizontal="right" vertical="center"/>
    </xf>
    <xf numFmtId="2" fontId="7" fillId="0" borderId="1" xfId="0" applyNumberFormat="1" applyFont="1" applyBorder="1" applyAlignment="1">
      <alignment horizontal="right" vertical="center" wrapText="1"/>
    </xf>
    <xf numFmtId="0" fontId="8" fillId="0" borderId="1" xfId="0" applyFont="1" applyBorder="1" applyAlignment="1">
      <alignment horizontal="justify" vertical="center"/>
    </xf>
    <xf numFmtId="165" fontId="7" fillId="0" borderId="1" xfId="2" applyNumberFormat="1" applyFont="1" applyFill="1" applyBorder="1" applyAlignment="1">
      <alignment horizontal="right" vertical="center" wrapText="1"/>
    </xf>
    <xf numFmtId="0" fontId="7" fillId="0" borderId="0" xfId="0" applyFont="1" applyAlignment="1">
      <alignment horizontal="justify" vertical="center" wrapText="1"/>
    </xf>
    <xf numFmtId="2" fontId="7" fillId="0" borderId="0" xfId="0" applyNumberFormat="1" applyFont="1" applyAlignment="1">
      <alignment horizontal="right" vertical="center" wrapText="1"/>
    </xf>
    <xf numFmtId="0" fontId="7" fillId="0" borderId="1" xfId="0" applyFont="1" applyBorder="1" applyAlignment="1">
      <alignment vertical="center"/>
    </xf>
    <xf numFmtId="43" fontId="8" fillId="0" borderId="0" xfId="0" applyNumberFormat="1" applyFont="1" applyAlignment="1">
      <alignment horizontal="justify" vertical="center"/>
    </xf>
    <xf numFmtId="166" fontId="7" fillId="0" borderId="1" xfId="0" applyNumberFormat="1" applyFont="1" applyBorder="1" applyAlignment="1">
      <alignment vertical="center"/>
    </xf>
    <xf numFmtId="3" fontId="7" fillId="0" borderId="0" xfId="0" applyNumberFormat="1" applyFont="1" applyAlignment="1">
      <alignment vertical="center"/>
    </xf>
    <xf numFmtId="165" fontId="7" fillId="0" borderId="0" xfId="2" applyNumberFormat="1" applyFont="1" applyFill="1" applyBorder="1" applyAlignment="1">
      <alignment vertical="center"/>
    </xf>
    <xf numFmtId="43" fontId="7" fillId="0" borderId="0" xfId="0" applyNumberFormat="1" applyFont="1" applyAlignment="1">
      <alignment vertical="center"/>
    </xf>
    <xf numFmtId="0" fontId="9" fillId="0" borderId="0" xfId="0" applyFont="1"/>
    <xf numFmtId="43" fontId="6" fillId="0" borderId="2" xfId="2" applyFont="1" applyBorder="1" applyAlignment="1">
      <alignment horizontal="center" vertical="center" wrapText="1"/>
    </xf>
    <xf numFmtId="10" fontId="6" fillId="0" borderId="2" xfId="31" applyNumberFormat="1" applyFont="1" applyBorder="1" applyAlignment="1">
      <alignment horizontal="center" vertical="center" wrapText="1"/>
    </xf>
    <xf numFmtId="0" fontId="5" fillId="0" borderId="0" xfId="0" applyFont="1" applyAlignment="1">
      <alignment horizontal="center" vertical="center"/>
    </xf>
    <xf numFmtId="43" fontId="5" fillId="0" borderId="0" xfId="2" applyFont="1" applyAlignment="1">
      <alignment vertical="center"/>
    </xf>
    <xf numFmtId="10" fontId="5" fillId="0" borderId="0" xfId="31" applyNumberFormat="1" applyFont="1" applyAlignment="1">
      <alignment horizontal="center" vertical="center"/>
    </xf>
    <xf numFmtId="44" fontId="5" fillId="0" borderId="0" xfId="31" applyNumberFormat="1" applyFont="1" applyAlignment="1">
      <alignment horizontal="center" vertical="center"/>
    </xf>
    <xf numFmtId="43" fontId="5" fillId="0" borderId="0" xfId="2" applyFont="1" applyBorder="1" applyAlignment="1">
      <alignment vertical="center"/>
    </xf>
    <xf numFmtId="10" fontId="5" fillId="0" borderId="0" xfId="31" applyNumberFormat="1" applyFont="1" applyBorder="1" applyAlignment="1">
      <alignment horizontal="center" vertical="center"/>
    </xf>
    <xf numFmtId="44" fontId="5" fillId="0" borderId="0" xfId="31" applyNumberFormat="1" applyFont="1" applyBorder="1" applyAlignment="1">
      <alignment horizontal="center" vertical="center"/>
    </xf>
    <xf numFmtId="0" fontId="5" fillId="0" borderId="3" xfId="0" applyFont="1" applyBorder="1" applyAlignment="1">
      <alignment horizontal="center" vertical="center"/>
    </xf>
    <xf numFmtId="43" fontId="5" fillId="0" borderId="3" xfId="2" applyFont="1" applyBorder="1" applyAlignment="1">
      <alignment vertical="center"/>
    </xf>
    <xf numFmtId="10" fontId="5" fillId="0" borderId="3" xfId="31" applyNumberFormat="1" applyFont="1" applyBorder="1" applyAlignment="1">
      <alignment horizontal="center" vertical="center"/>
    </xf>
    <xf numFmtId="44" fontId="5" fillId="0" borderId="3" xfId="31"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3" fontId="5" fillId="0" borderId="0" xfId="0" applyNumberFormat="1" applyFont="1" applyAlignment="1">
      <alignment horizontal="center" vertical="center"/>
    </xf>
    <xf numFmtId="3" fontId="5" fillId="0" borderId="3" xfId="0" applyNumberFormat="1" applyFont="1" applyBorder="1" applyAlignment="1">
      <alignment horizontal="center" vertical="center"/>
    </xf>
    <xf numFmtId="44" fontId="9" fillId="0" borderId="0" xfId="0" applyNumberFormat="1" applyFont="1"/>
    <xf numFmtId="9" fontId="9" fillId="0" borderId="0" xfId="31" applyFont="1"/>
    <xf numFmtId="0" fontId="6" fillId="0" borderId="3" xfId="0" applyFont="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wrapText="1"/>
    </xf>
  </cellXfs>
  <cellStyles count="33">
    <cellStyle name="=C:\WINNT\SYSTEM32\COMMAND.COM" xfId="1" xr:uid="{00000000-0005-0000-0000-000000000000}"/>
    <cellStyle name="Millares" xfId="2" builtinId="3"/>
    <cellStyle name="Millares 10" xfId="3" xr:uid="{00000000-0005-0000-0000-000002000000}"/>
    <cellStyle name="Millares 10 2" xfId="4" xr:uid="{00000000-0005-0000-0000-000003000000}"/>
    <cellStyle name="Millares 11" xfId="5" xr:uid="{00000000-0005-0000-0000-000004000000}"/>
    <cellStyle name="Millares 12" xfId="6" xr:uid="{00000000-0005-0000-0000-000005000000}"/>
    <cellStyle name="Millares 2" xfId="7" xr:uid="{00000000-0005-0000-0000-000006000000}"/>
    <cellStyle name="Millares 2 2" xfId="8" xr:uid="{00000000-0005-0000-0000-000007000000}"/>
    <cellStyle name="Millares 2 2 2" xfId="9" xr:uid="{00000000-0005-0000-0000-000008000000}"/>
    <cellStyle name="Millares 2 3" xfId="10" xr:uid="{00000000-0005-0000-0000-000009000000}"/>
    <cellStyle name="Millares 2 4" xfId="11" xr:uid="{00000000-0005-0000-0000-00000A000000}"/>
    <cellStyle name="Millares 2 5" xfId="12" xr:uid="{00000000-0005-0000-0000-00000B000000}"/>
    <cellStyle name="Millares 3" xfId="13" xr:uid="{00000000-0005-0000-0000-00000C000000}"/>
    <cellStyle name="Millares 4" xfId="14" xr:uid="{00000000-0005-0000-0000-00000D000000}"/>
    <cellStyle name="Millares 5" xfId="15" xr:uid="{00000000-0005-0000-0000-00000E000000}"/>
    <cellStyle name="Millares 6" xfId="16" xr:uid="{00000000-0005-0000-0000-00000F000000}"/>
    <cellStyle name="Millares 7" xfId="17" xr:uid="{00000000-0005-0000-0000-000010000000}"/>
    <cellStyle name="Millares 7 2" xfId="18" xr:uid="{00000000-0005-0000-0000-000011000000}"/>
    <cellStyle name="Millares 8" xfId="19" xr:uid="{00000000-0005-0000-0000-000012000000}"/>
    <cellStyle name="Millares 9" xfId="20" xr:uid="{00000000-0005-0000-0000-000013000000}"/>
    <cellStyle name="Normal" xfId="0" builtinId="0"/>
    <cellStyle name="Normal 2" xfId="21" xr:uid="{00000000-0005-0000-0000-000015000000}"/>
    <cellStyle name="Normal 2 2" xfId="22" xr:uid="{00000000-0005-0000-0000-000016000000}"/>
    <cellStyle name="Normal 2 3" xfId="23" xr:uid="{00000000-0005-0000-0000-000017000000}"/>
    <cellStyle name="Normal 3" xfId="24" xr:uid="{00000000-0005-0000-0000-000018000000}"/>
    <cellStyle name="Normal 3 2" xfId="25" xr:uid="{00000000-0005-0000-0000-000019000000}"/>
    <cellStyle name="Normal 4" xfId="26" xr:uid="{00000000-0005-0000-0000-00001A000000}"/>
    <cellStyle name="Normal 5" xfId="27" xr:uid="{00000000-0005-0000-0000-00001B000000}"/>
    <cellStyle name="Normal 6" xfId="28" xr:uid="{00000000-0005-0000-0000-00001C000000}"/>
    <cellStyle name="Normal 7" xfId="29" xr:uid="{00000000-0005-0000-0000-00001D000000}"/>
    <cellStyle name="Normal 8" xfId="30" xr:uid="{00000000-0005-0000-0000-00001E000000}"/>
    <cellStyle name="Porcentaje" xfId="31" builtinId="5"/>
    <cellStyle name="Porcentaje 2"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0</xdr:col>
      <xdr:colOff>742949</xdr:colOff>
      <xdr:row>4</xdr:row>
      <xdr:rowOff>209549</xdr:rowOff>
    </xdr:to>
    <xdr:pic>
      <xdr:nvPicPr>
        <xdr:cNvPr id="2" name="Imagen 1" descr="Imagen que contiene Diagrama&#10;&#10;Descripción generada automáticamente">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08" t="5391" r="77074" b="79468"/>
        <a:stretch/>
      </xdr:blipFill>
      <xdr:spPr bwMode="auto">
        <a:xfrm>
          <a:off x="133350" y="66675"/>
          <a:ext cx="609599" cy="76199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952500</xdr:colOff>
      <xdr:row>1</xdr:row>
      <xdr:rowOff>0</xdr:rowOff>
    </xdr:from>
    <xdr:to>
      <xdr:col>6</xdr:col>
      <xdr:colOff>1009649</xdr:colOff>
      <xdr:row>4</xdr:row>
      <xdr:rowOff>66675</xdr:rowOff>
    </xdr:to>
    <xdr:pic>
      <xdr:nvPicPr>
        <xdr:cNvPr id="3" name="Imagen 2" descr="C:\Users\equipo1\Downloads\JPG HORIZONTAL.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2775" y="142875"/>
          <a:ext cx="1171574" cy="542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95249</xdr:colOff>
      <xdr:row>1</xdr:row>
      <xdr:rowOff>0</xdr:rowOff>
    </xdr:from>
    <xdr:to>
      <xdr:col>19</xdr:col>
      <xdr:colOff>543837</xdr:colOff>
      <xdr:row>21</xdr:row>
      <xdr:rowOff>67509</xdr:rowOff>
    </xdr:to>
    <xdr:pic>
      <xdr:nvPicPr>
        <xdr:cNvPr id="4" name="Imagen 3">
          <a:extLst>
            <a:ext uri="{FF2B5EF4-FFF2-40B4-BE49-F238E27FC236}">
              <a16:creationId xmlns:a16="http://schemas.microsoft.com/office/drawing/2014/main" id="{48509EA3-ECDC-CBD3-9AC9-291C5533F1AD}"/>
            </a:ext>
          </a:extLst>
        </xdr:cNvPr>
        <xdr:cNvPicPr>
          <a:picLocks noChangeAspect="1"/>
        </xdr:cNvPicPr>
      </xdr:nvPicPr>
      <xdr:blipFill>
        <a:blip xmlns:r="http://schemas.openxmlformats.org/officeDocument/2006/relationships" r:embed="rId1"/>
        <a:stretch>
          <a:fillRect/>
        </a:stretch>
      </xdr:blipFill>
      <xdr:spPr>
        <a:xfrm>
          <a:off x="9609666" y="179917"/>
          <a:ext cx="6544588" cy="59730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7"/>
  <sheetViews>
    <sheetView showGridLines="0" tabSelected="1" zoomScaleNormal="100" workbookViewId="0">
      <selection sqref="A1:G33"/>
    </sheetView>
  </sheetViews>
  <sheetFormatPr baseColWidth="10" defaultColWidth="23.28515625" defaultRowHeight="11.25" x14ac:dyDescent="0.25"/>
  <cols>
    <col min="1" max="1" width="23.28515625" style="10" customWidth="1"/>
    <col min="2" max="7" width="16.7109375" style="10" customWidth="1"/>
    <col min="8" max="16384" width="23.28515625" style="10"/>
  </cols>
  <sheetData>
    <row r="1" spans="1:12" x14ac:dyDescent="0.25">
      <c r="A1" s="8"/>
      <c r="G1" s="9"/>
      <c r="H1" s="8"/>
      <c r="I1" s="8"/>
      <c r="J1" s="8"/>
      <c r="K1" s="8"/>
      <c r="L1" s="8"/>
    </row>
    <row r="2" spans="1:12" x14ac:dyDescent="0.25">
      <c r="A2" s="8"/>
      <c r="G2" s="9"/>
      <c r="H2" s="8"/>
      <c r="I2" s="8"/>
      <c r="J2" s="8"/>
      <c r="K2" s="8"/>
      <c r="L2" s="8"/>
    </row>
    <row r="3" spans="1:12" ht="15" x14ac:dyDescent="0.25">
      <c r="A3" s="47" t="s">
        <v>39</v>
      </c>
      <c r="B3" s="47"/>
      <c r="C3" s="47"/>
      <c r="D3" s="47"/>
      <c r="E3" s="47"/>
      <c r="F3" s="47"/>
      <c r="G3" s="47"/>
      <c r="H3" s="8"/>
      <c r="I3" s="8"/>
      <c r="J3" s="8"/>
      <c r="K3" s="8"/>
      <c r="L3" s="8"/>
    </row>
    <row r="4" spans="1:12" x14ac:dyDescent="0.25">
      <c r="A4" s="40"/>
      <c r="B4" s="48"/>
      <c r="C4" s="48"/>
      <c r="D4" s="48"/>
      <c r="E4" s="48"/>
      <c r="F4" s="48"/>
      <c r="G4" s="40"/>
      <c r="H4" s="8"/>
      <c r="I4" s="8"/>
      <c r="J4" s="8"/>
      <c r="K4" s="8"/>
      <c r="L4" s="8"/>
    </row>
    <row r="5" spans="1:12" ht="17.25" customHeight="1" x14ac:dyDescent="0.25">
      <c r="A5" s="41"/>
      <c r="B5" s="46"/>
      <c r="C5" s="46"/>
      <c r="D5" s="46"/>
      <c r="E5" s="46"/>
      <c r="F5" s="46"/>
      <c r="G5" s="41" t="s">
        <v>37</v>
      </c>
      <c r="H5" s="41"/>
      <c r="I5" s="41"/>
      <c r="J5" s="41"/>
      <c r="K5" s="41"/>
      <c r="L5" s="41"/>
    </row>
    <row r="6" spans="1:12" ht="22.5" x14ac:dyDescent="0.25">
      <c r="A6" s="7" t="s">
        <v>14</v>
      </c>
      <c r="B6" s="7" t="s">
        <v>38</v>
      </c>
      <c r="C6" s="7">
        <v>2025</v>
      </c>
      <c r="D6" s="7">
        <v>2026</v>
      </c>
      <c r="E6" s="7">
        <v>2027</v>
      </c>
      <c r="F6" s="7">
        <v>2028</v>
      </c>
      <c r="G6" s="7">
        <v>2029</v>
      </c>
      <c r="H6" s="8"/>
      <c r="I6" s="8"/>
      <c r="J6" s="8"/>
      <c r="K6" s="8"/>
      <c r="L6" s="8"/>
    </row>
    <row r="7" spans="1:12" ht="45" x14ac:dyDescent="0.25">
      <c r="A7" s="11" t="s">
        <v>13</v>
      </c>
      <c r="B7" s="1">
        <f>SUM(B8:B19)</f>
        <v>47265246459</v>
      </c>
      <c r="C7" s="1">
        <f t="shared" ref="C7:G7" si="0">SUM(C8:C19)</f>
        <v>50433181957.120575</v>
      </c>
      <c r="D7" s="1">
        <f t="shared" si="0"/>
        <v>53861846801.51239</v>
      </c>
      <c r="E7" s="1">
        <f t="shared" si="0"/>
        <v>55851527049.883759</v>
      </c>
      <c r="F7" s="1">
        <f t="shared" si="0"/>
        <v>59333976228.779495</v>
      </c>
      <c r="G7" s="1">
        <f t="shared" si="0"/>
        <v>61410934293.503662</v>
      </c>
    </row>
    <row r="8" spans="1:12" ht="15.75" customHeight="1" x14ac:dyDescent="0.25">
      <c r="A8" s="12" t="s">
        <v>16</v>
      </c>
      <c r="B8" s="2">
        <v>2861216703</v>
      </c>
      <c r="C8" s="2">
        <v>3082932385.3154702</v>
      </c>
      <c r="D8" s="2">
        <v>3249914329.88379</v>
      </c>
      <c r="E8" s="2">
        <v>3458441439.66609</v>
      </c>
      <c r="F8" s="2">
        <v>3689530389.9558702</v>
      </c>
      <c r="G8" s="2">
        <v>3896462489.73137</v>
      </c>
    </row>
    <row r="9" spans="1:12" ht="30.75" customHeight="1" x14ac:dyDescent="0.25">
      <c r="A9" s="6" t="s">
        <v>17</v>
      </c>
      <c r="B9" s="13">
        <v>0</v>
      </c>
      <c r="C9" s="13">
        <v>0</v>
      </c>
      <c r="D9" s="13">
        <v>0</v>
      </c>
      <c r="E9" s="13">
        <v>0</v>
      </c>
      <c r="F9" s="13">
        <v>0</v>
      </c>
      <c r="G9" s="13">
        <v>0</v>
      </c>
    </row>
    <row r="10" spans="1:12" ht="26.25" customHeight="1" x14ac:dyDescent="0.25">
      <c r="A10" s="12" t="s">
        <v>18</v>
      </c>
      <c r="B10" s="13">
        <v>0</v>
      </c>
      <c r="C10" s="14">
        <v>0</v>
      </c>
      <c r="D10" s="14">
        <f t="shared" ref="D10:G10" si="1">ROUND(C10*100.05%,0)</f>
        <v>0</v>
      </c>
      <c r="E10" s="14">
        <f t="shared" si="1"/>
        <v>0</v>
      </c>
      <c r="F10" s="14">
        <f t="shared" si="1"/>
        <v>0</v>
      </c>
      <c r="G10" s="14">
        <f t="shared" si="1"/>
        <v>0</v>
      </c>
    </row>
    <row r="11" spans="1:12" ht="18" customHeight="1" x14ac:dyDescent="0.25">
      <c r="A11" s="12" t="s">
        <v>19</v>
      </c>
      <c r="B11" s="2">
        <v>2805034451</v>
      </c>
      <c r="C11" s="2">
        <v>3067305172.1684999</v>
      </c>
      <c r="D11" s="2">
        <v>3396733747.6593966</v>
      </c>
      <c r="E11" s="2">
        <v>3765619032.6552072</v>
      </c>
      <c r="F11" s="2">
        <v>4534181877.2201347</v>
      </c>
      <c r="G11" s="2">
        <v>4083937616.8121753</v>
      </c>
    </row>
    <row r="12" spans="1:12" ht="15" customHeight="1" x14ac:dyDescent="0.25">
      <c r="A12" s="12" t="s">
        <v>20</v>
      </c>
      <c r="B12" s="2">
        <v>65269073</v>
      </c>
      <c r="C12" s="2">
        <v>73342857.3301</v>
      </c>
      <c r="D12" s="2">
        <v>82789417.354216874</v>
      </c>
      <c r="E12" s="2">
        <v>93618273.144148439</v>
      </c>
      <c r="F12" s="2">
        <v>103504362.78817052</v>
      </c>
      <c r="G12" s="2">
        <v>113702992.66823158</v>
      </c>
    </row>
    <row r="13" spans="1:12" ht="15.75" customHeight="1" x14ac:dyDescent="0.25">
      <c r="A13" s="12" t="s">
        <v>21</v>
      </c>
      <c r="B13" s="2">
        <v>542069549</v>
      </c>
      <c r="C13" s="2">
        <v>745886628.36049998</v>
      </c>
      <c r="D13" s="2">
        <v>753152403.77856719</v>
      </c>
      <c r="E13" s="2">
        <v>94805967.411333859</v>
      </c>
      <c r="F13" s="2">
        <v>107509967.04445259</v>
      </c>
      <c r="G13" s="2">
        <v>122005535.90105614</v>
      </c>
    </row>
    <row r="14" spans="1:12" ht="49.5" customHeight="1" x14ac:dyDescent="0.25">
      <c r="A14" s="6" t="s">
        <v>22</v>
      </c>
      <c r="B14" s="2">
        <v>45064676</v>
      </c>
      <c r="C14" s="2">
        <v>59323287.881999999</v>
      </c>
      <c r="D14" s="2">
        <v>64264917.762570597</v>
      </c>
      <c r="E14" s="2">
        <v>68314250.230790168</v>
      </c>
      <c r="F14" s="2">
        <v>71284553.830824926</v>
      </c>
      <c r="G14" s="2">
        <v>75809697.308005691</v>
      </c>
    </row>
    <row r="15" spans="1:12" x14ac:dyDescent="0.25">
      <c r="A15" s="12" t="s">
        <v>23</v>
      </c>
      <c r="B15" s="2">
        <v>40475080223</v>
      </c>
      <c r="C15" s="2">
        <f>Notas!H14</f>
        <v>42911190300</v>
      </c>
      <c r="D15" s="2">
        <f>Notas!H15</f>
        <v>45799843200.000008</v>
      </c>
      <c r="E15" s="2">
        <f>Notas!H16</f>
        <v>47828740050</v>
      </c>
      <c r="F15" s="2">
        <f>Notas!H17</f>
        <v>50257034879.999992</v>
      </c>
      <c r="G15" s="2">
        <f>Notas!H18</f>
        <v>52512745650</v>
      </c>
    </row>
    <row r="16" spans="1:12" ht="22.5" x14ac:dyDescent="0.25">
      <c r="A16" s="6" t="s">
        <v>24</v>
      </c>
      <c r="B16" s="2">
        <v>471511784</v>
      </c>
      <c r="C16" s="2">
        <v>493201326.06400001</v>
      </c>
      <c r="D16" s="2">
        <v>515148785.07384801</v>
      </c>
      <c r="E16" s="2">
        <v>541988036.77619553</v>
      </c>
      <c r="F16" s="2">
        <v>570930197.9400444</v>
      </c>
      <c r="G16" s="2">
        <v>606270311.08282149</v>
      </c>
    </row>
    <row r="17" spans="1:7" ht="22.5" x14ac:dyDescent="0.25">
      <c r="A17" s="6" t="s">
        <v>25</v>
      </c>
      <c r="B17" s="15">
        <v>0</v>
      </c>
      <c r="C17" s="15">
        <v>0</v>
      </c>
      <c r="D17" s="15">
        <v>0</v>
      </c>
      <c r="E17" s="15">
        <v>0</v>
      </c>
      <c r="F17" s="15">
        <v>0</v>
      </c>
      <c r="G17" s="15">
        <v>0</v>
      </c>
    </row>
    <row r="18" spans="1:7" x14ac:dyDescent="0.25">
      <c r="A18" s="6" t="s">
        <v>26</v>
      </c>
      <c r="B18" s="15">
        <v>0</v>
      </c>
      <c r="C18" s="15">
        <v>0</v>
      </c>
      <c r="D18" s="15">
        <v>0</v>
      </c>
      <c r="E18" s="15">
        <v>0</v>
      </c>
      <c r="F18" s="15">
        <v>0</v>
      </c>
      <c r="G18" s="15">
        <v>0</v>
      </c>
    </row>
    <row r="19" spans="1:7" ht="22.5" x14ac:dyDescent="0.25">
      <c r="A19" s="6" t="s">
        <v>12</v>
      </c>
      <c r="B19" s="15">
        <v>0</v>
      </c>
      <c r="C19" s="15">
        <v>0</v>
      </c>
      <c r="D19" s="15">
        <v>0</v>
      </c>
      <c r="E19" s="15">
        <v>0</v>
      </c>
      <c r="F19" s="15">
        <v>0</v>
      </c>
      <c r="G19" s="15">
        <v>0</v>
      </c>
    </row>
    <row r="20" spans="1:7" ht="38.25" customHeight="1" x14ac:dyDescent="0.25">
      <c r="A20" s="16" t="s">
        <v>11</v>
      </c>
      <c r="B20" s="3">
        <f>SUM(B21:B25)</f>
        <v>48206731866</v>
      </c>
      <c r="C20" s="3">
        <f t="shared" ref="C20:G20" si="2">SUM(C21:C25)</f>
        <v>51177838323.812996</v>
      </c>
      <c r="D20" s="3">
        <f t="shared" si="2"/>
        <v>53309881631.706909</v>
      </c>
      <c r="E20" s="3">
        <f t="shared" si="2"/>
        <v>56123051456.429749</v>
      </c>
      <c r="F20" s="3">
        <f t="shared" si="2"/>
        <v>58733125740.339951</v>
      </c>
      <c r="G20" s="3">
        <f t="shared" si="2"/>
        <v>61511889894.740303</v>
      </c>
    </row>
    <row r="21" spans="1:7" ht="19.5" customHeight="1" x14ac:dyDescent="0.25">
      <c r="A21" s="6" t="s">
        <v>10</v>
      </c>
      <c r="B21" s="2">
        <v>41969490858</v>
      </c>
      <c r="C21" s="2">
        <v>44005011164.612999</v>
      </c>
      <c r="D21" s="2">
        <v>45778413114.546906</v>
      </c>
      <c r="E21" s="2">
        <v>48071911611.585709</v>
      </c>
      <c r="F21" s="2">
        <v>50235147634.107063</v>
      </c>
      <c r="G21" s="2">
        <v>52395258982.373665</v>
      </c>
    </row>
    <row r="22" spans="1:7" x14ac:dyDescent="0.25">
      <c r="A22" s="12" t="s">
        <v>9</v>
      </c>
      <c r="B22" s="17">
        <v>6237241008</v>
      </c>
      <c r="C22" s="2">
        <v>7172827159.1999998</v>
      </c>
      <c r="D22" s="2">
        <v>7531468517.1599998</v>
      </c>
      <c r="E22" s="2">
        <v>8051139844.8440399</v>
      </c>
      <c r="F22" s="2">
        <v>8497978106.2328844</v>
      </c>
      <c r="G22" s="2">
        <v>9116630912.3666382</v>
      </c>
    </row>
    <row r="23" spans="1:7" ht="22.5" x14ac:dyDescent="0.25">
      <c r="A23" s="6" t="s">
        <v>8</v>
      </c>
      <c r="B23" s="13">
        <v>0</v>
      </c>
      <c r="C23" s="15">
        <f t="shared" ref="C23:G27" si="3">ROUND(B23*103%,0)</f>
        <v>0</v>
      </c>
      <c r="D23" s="15">
        <f t="shared" si="3"/>
        <v>0</v>
      </c>
      <c r="E23" s="15">
        <f t="shared" si="3"/>
        <v>0</v>
      </c>
      <c r="F23" s="15">
        <f t="shared" si="3"/>
        <v>0</v>
      </c>
      <c r="G23" s="15">
        <f t="shared" si="3"/>
        <v>0</v>
      </c>
    </row>
    <row r="24" spans="1:7" ht="45" customHeight="1" x14ac:dyDescent="0.25">
      <c r="A24" s="12" t="s">
        <v>7</v>
      </c>
      <c r="B24" s="13">
        <v>0</v>
      </c>
      <c r="C24" s="15">
        <f t="shared" si="3"/>
        <v>0</v>
      </c>
      <c r="D24" s="15">
        <f t="shared" si="3"/>
        <v>0</v>
      </c>
      <c r="E24" s="15">
        <f t="shared" si="3"/>
        <v>0</v>
      </c>
      <c r="F24" s="15">
        <f t="shared" si="3"/>
        <v>0</v>
      </c>
      <c r="G24" s="15">
        <f t="shared" si="3"/>
        <v>0</v>
      </c>
    </row>
    <row r="25" spans="1:7" ht="32.25" customHeight="1" x14ac:dyDescent="0.25">
      <c r="A25" s="12" t="s">
        <v>6</v>
      </c>
      <c r="B25" s="13">
        <v>0</v>
      </c>
      <c r="C25" s="15">
        <f t="shared" si="3"/>
        <v>0</v>
      </c>
      <c r="D25" s="15">
        <f t="shared" si="3"/>
        <v>0</v>
      </c>
      <c r="E25" s="15">
        <f t="shared" si="3"/>
        <v>0</v>
      </c>
      <c r="F25" s="15">
        <f t="shared" si="3"/>
        <v>0</v>
      </c>
      <c r="G25" s="15">
        <f t="shared" si="3"/>
        <v>0</v>
      </c>
    </row>
    <row r="26" spans="1:7" ht="22.5" x14ac:dyDescent="0.25">
      <c r="A26" s="16" t="s">
        <v>5</v>
      </c>
      <c r="B26" s="13">
        <f>B27</f>
        <v>0</v>
      </c>
      <c r="C26" s="15">
        <v>0</v>
      </c>
      <c r="D26" s="15">
        <f t="shared" si="3"/>
        <v>0</v>
      </c>
      <c r="E26" s="15">
        <f t="shared" si="3"/>
        <v>0</v>
      </c>
      <c r="F26" s="15">
        <f t="shared" si="3"/>
        <v>0</v>
      </c>
      <c r="G26" s="15">
        <f t="shared" si="3"/>
        <v>0</v>
      </c>
    </row>
    <row r="27" spans="1:7" ht="31.5" customHeight="1" x14ac:dyDescent="0.25">
      <c r="A27" s="6" t="s">
        <v>4</v>
      </c>
      <c r="B27" s="15">
        <v>0</v>
      </c>
      <c r="C27" s="15">
        <v>0</v>
      </c>
      <c r="D27" s="15">
        <f t="shared" si="3"/>
        <v>0</v>
      </c>
      <c r="E27" s="15">
        <f t="shared" si="3"/>
        <v>0</v>
      </c>
      <c r="F27" s="15">
        <f t="shared" si="3"/>
        <v>0</v>
      </c>
      <c r="G27" s="15">
        <f t="shared" si="3"/>
        <v>0</v>
      </c>
    </row>
    <row r="28" spans="1:7" ht="29.25" customHeight="1" x14ac:dyDescent="0.25">
      <c r="A28" s="16" t="s">
        <v>3</v>
      </c>
      <c r="B28" s="4">
        <f>B7+B20+B26</f>
        <v>95471978325</v>
      </c>
      <c r="C28" s="4">
        <f t="shared" ref="C28:G28" si="4">C7+C20+C26</f>
        <v>101611020280.93356</v>
      </c>
      <c r="D28" s="4">
        <f t="shared" si="4"/>
        <v>107171728433.2193</v>
      </c>
      <c r="E28" s="4">
        <f t="shared" si="4"/>
        <v>111974578506.31351</v>
      </c>
      <c r="F28" s="4">
        <f t="shared" si="4"/>
        <v>118067101969.11945</v>
      </c>
      <c r="G28" s="4">
        <f t="shared" si="4"/>
        <v>122922824188.24396</v>
      </c>
    </row>
    <row r="29" spans="1:7" x14ac:dyDescent="0.25">
      <c r="A29" s="18"/>
      <c r="B29" s="19"/>
      <c r="C29" s="20"/>
      <c r="D29" s="21"/>
      <c r="E29" s="21"/>
      <c r="F29" s="21"/>
      <c r="G29" s="21"/>
    </row>
    <row r="30" spans="1:7" x14ac:dyDescent="0.25">
      <c r="A30" s="5" t="s">
        <v>2</v>
      </c>
      <c r="B30" s="22">
        <v>0</v>
      </c>
      <c r="C30" s="22">
        <v>0</v>
      </c>
      <c r="D30" s="22">
        <v>0</v>
      </c>
      <c r="E30" s="22">
        <v>0</v>
      </c>
      <c r="F30" s="22">
        <v>0</v>
      </c>
      <c r="G30" s="22">
        <v>0</v>
      </c>
    </row>
    <row r="31" spans="1:7" ht="45" x14ac:dyDescent="0.25">
      <c r="A31" s="6" t="s">
        <v>1</v>
      </c>
      <c r="B31" s="22">
        <v>0</v>
      </c>
      <c r="C31" s="22">
        <v>0</v>
      </c>
      <c r="D31" s="22">
        <v>0</v>
      </c>
      <c r="E31" s="22">
        <v>0</v>
      </c>
      <c r="F31" s="22">
        <v>0</v>
      </c>
      <c r="G31" s="22">
        <v>0</v>
      </c>
    </row>
    <row r="32" spans="1:7" ht="45" x14ac:dyDescent="0.25">
      <c r="A32" s="6" t="s">
        <v>15</v>
      </c>
      <c r="B32" s="22">
        <v>0</v>
      </c>
      <c r="C32" s="22">
        <v>0</v>
      </c>
      <c r="D32" s="22">
        <v>0</v>
      </c>
      <c r="E32" s="22">
        <v>0</v>
      </c>
      <c r="F32" s="22">
        <v>0</v>
      </c>
      <c r="G32" s="22">
        <v>0</v>
      </c>
    </row>
    <row r="33" spans="1:7" ht="22.5" x14ac:dyDescent="0.25">
      <c r="A33" s="6" t="s">
        <v>0</v>
      </c>
      <c r="B33" s="22">
        <v>0</v>
      </c>
      <c r="C33" s="22">
        <v>0</v>
      </c>
      <c r="D33" s="22">
        <v>0</v>
      </c>
      <c r="E33" s="22">
        <v>0</v>
      </c>
      <c r="F33" s="22">
        <v>0</v>
      </c>
      <c r="G33" s="22">
        <v>0</v>
      </c>
    </row>
    <row r="35" spans="1:7" x14ac:dyDescent="0.25">
      <c r="B35" s="23"/>
      <c r="C35" s="24"/>
      <c r="D35" s="24"/>
      <c r="E35" s="24"/>
      <c r="F35" s="24"/>
      <c r="G35" s="24"/>
    </row>
    <row r="36" spans="1:7" x14ac:dyDescent="0.25">
      <c r="B36" s="23"/>
      <c r="C36" s="25"/>
      <c r="D36" s="25"/>
      <c r="E36" s="25"/>
      <c r="F36" s="25"/>
      <c r="G36" s="25"/>
    </row>
    <row r="37" spans="1:7" x14ac:dyDescent="0.25">
      <c r="B37" s="23"/>
    </row>
  </sheetData>
  <mergeCells count="3">
    <mergeCell ref="B5:F5"/>
    <mergeCell ref="A3:G3"/>
    <mergeCell ref="B4:F4"/>
  </mergeCells>
  <printOptions verticalCentered="1"/>
  <pageMargins left="0.31496062992125984" right="0.31496062992125984" top="0.55118110236220474" bottom="0.55118110236220474" header="0.31496062992125984" footer="0.31496062992125984"/>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
  <sheetViews>
    <sheetView showGridLines="0" zoomScale="90" zoomScaleNormal="90" workbookViewId="0">
      <selection activeCell="B12" sqref="B12:H18"/>
    </sheetView>
  </sheetViews>
  <sheetFormatPr baseColWidth="10" defaultRowHeight="14.25" x14ac:dyDescent="0.2"/>
  <cols>
    <col min="1" max="5" width="11.42578125" style="26"/>
    <col min="6" max="6" width="15.85546875" style="26" customWidth="1"/>
    <col min="7" max="7" width="12.7109375" style="26" customWidth="1"/>
    <col min="8" max="8" width="16.42578125" style="26" bestFit="1" customWidth="1"/>
    <col min="9" max="9" width="20.7109375" style="26" bestFit="1" customWidth="1"/>
    <col min="10" max="10" width="21.7109375" style="26" bestFit="1" customWidth="1"/>
    <col min="11" max="16384" width="11.42578125" style="26"/>
  </cols>
  <sheetData>
    <row r="1" spans="1:11" x14ac:dyDescent="0.2">
      <c r="A1" s="9" t="s">
        <v>27</v>
      </c>
    </row>
    <row r="2" spans="1:11" x14ac:dyDescent="0.2">
      <c r="A2" s="49" t="s">
        <v>40</v>
      </c>
      <c r="B2" s="49"/>
      <c r="C2" s="49"/>
      <c r="D2" s="49"/>
      <c r="E2" s="49"/>
      <c r="F2" s="49"/>
      <c r="G2" s="49"/>
      <c r="H2" s="49"/>
      <c r="I2" s="49"/>
      <c r="J2" s="49"/>
    </row>
    <row r="3" spans="1:11" x14ac:dyDescent="0.2">
      <c r="A3" s="49"/>
      <c r="B3" s="49"/>
      <c r="C3" s="49"/>
      <c r="D3" s="49"/>
      <c r="E3" s="49"/>
      <c r="F3" s="49"/>
      <c r="G3" s="49"/>
      <c r="H3" s="49"/>
      <c r="I3" s="49"/>
      <c r="J3" s="49"/>
    </row>
    <row r="4" spans="1:11" ht="96.75" customHeight="1" x14ac:dyDescent="0.2">
      <c r="A4" s="49"/>
      <c r="B4" s="49"/>
      <c r="C4" s="49"/>
      <c r="D4" s="49"/>
      <c r="E4" s="49"/>
      <c r="F4" s="49"/>
      <c r="G4" s="49"/>
      <c r="H4" s="49"/>
      <c r="I4" s="49"/>
      <c r="J4" s="49"/>
    </row>
    <row r="5" spans="1:11" ht="30" customHeight="1" x14ac:dyDescent="0.2">
      <c r="A5" s="49" t="s">
        <v>41</v>
      </c>
      <c r="B5" s="49"/>
      <c r="C5" s="49"/>
      <c r="D5" s="49"/>
      <c r="E5" s="49"/>
      <c r="F5" s="49"/>
      <c r="G5" s="49"/>
      <c r="H5" s="49"/>
      <c r="I5" s="49"/>
      <c r="J5" s="49"/>
    </row>
    <row r="6" spans="1:11" ht="26.25" customHeight="1" x14ac:dyDescent="0.2">
      <c r="A6" s="49" t="s">
        <v>42</v>
      </c>
      <c r="B6" s="49"/>
      <c r="C6" s="49"/>
      <c r="D6" s="49"/>
      <c r="E6" s="49"/>
      <c r="F6" s="49"/>
      <c r="G6" s="49"/>
      <c r="H6" s="49"/>
      <c r="I6" s="49"/>
      <c r="J6" s="49"/>
    </row>
    <row r="7" spans="1:11" ht="22.5" customHeight="1" x14ac:dyDescent="0.2">
      <c r="A7" s="50" t="s">
        <v>28</v>
      </c>
      <c r="B7" s="50"/>
      <c r="C7" s="50"/>
      <c r="D7" s="50"/>
      <c r="E7" s="50"/>
      <c r="F7" s="50"/>
      <c r="G7" s="50"/>
      <c r="H7" s="50"/>
      <c r="I7" s="50"/>
      <c r="J7" s="50"/>
    </row>
    <row r="8" spans="1:11" ht="42" customHeight="1" x14ac:dyDescent="0.2">
      <c r="A8" s="49" t="s">
        <v>43</v>
      </c>
      <c r="B8" s="49"/>
      <c r="C8" s="49"/>
      <c r="D8" s="49"/>
      <c r="E8" s="49"/>
      <c r="F8" s="49"/>
      <c r="G8" s="49"/>
      <c r="H8" s="49"/>
      <c r="I8" s="49"/>
      <c r="J8" s="49"/>
    </row>
    <row r="9" spans="1:11" ht="29.25" customHeight="1" x14ac:dyDescent="0.2">
      <c r="A9" s="49" t="s">
        <v>44</v>
      </c>
      <c r="B9" s="49"/>
      <c r="C9" s="49"/>
      <c r="D9" s="49"/>
      <c r="E9" s="49"/>
      <c r="F9" s="49"/>
      <c r="G9" s="49"/>
      <c r="H9" s="49"/>
      <c r="I9" s="49"/>
      <c r="J9" s="49"/>
    </row>
    <row r="12" spans="1:11" ht="33.75" x14ac:dyDescent="0.2">
      <c r="A12" s="27" t="s">
        <v>29</v>
      </c>
      <c r="B12" s="27" t="s">
        <v>30</v>
      </c>
      <c r="C12" s="27" t="s">
        <v>31</v>
      </c>
      <c r="D12" s="27" t="s">
        <v>32</v>
      </c>
      <c r="E12" s="28" t="s">
        <v>33</v>
      </c>
      <c r="F12" s="28" t="s">
        <v>34</v>
      </c>
      <c r="G12" s="28" t="s">
        <v>36</v>
      </c>
      <c r="H12" s="28" t="s">
        <v>35</v>
      </c>
    </row>
    <row r="13" spans="1:11" x14ac:dyDescent="0.2">
      <c r="A13" s="29">
        <v>2024</v>
      </c>
      <c r="B13" s="30">
        <v>34374.5</v>
      </c>
      <c r="C13" s="31"/>
      <c r="D13" s="31">
        <v>3.7999999999999999E-2</v>
      </c>
      <c r="E13" s="31"/>
      <c r="F13" s="31">
        <v>3.6999999999999998E-2</v>
      </c>
      <c r="G13" s="32">
        <f t="shared" ref="G13:G18" si="0">B13*F13</f>
        <v>1271.8564999999999</v>
      </c>
      <c r="H13" s="42">
        <v>40475080223</v>
      </c>
    </row>
    <row r="14" spans="1:11" x14ac:dyDescent="0.2">
      <c r="A14" s="29">
        <v>2025</v>
      </c>
      <c r="B14" s="30">
        <v>36470.5</v>
      </c>
      <c r="C14" s="31">
        <f>(B14-B13)/B13</f>
        <v>6.0975432369925378E-2</v>
      </c>
      <c r="D14" s="31">
        <v>0.03</v>
      </c>
      <c r="E14" s="31">
        <f>C14-D14</f>
        <v>3.0975432369925379E-2</v>
      </c>
      <c r="F14" s="31">
        <v>3.6999999999999998E-2</v>
      </c>
      <c r="G14" s="32">
        <f t="shared" si="0"/>
        <v>1349.4085</v>
      </c>
      <c r="H14" s="42">
        <v>42911190300</v>
      </c>
      <c r="I14" s="44"/>
      <c r="J14" s="44"/>
      <c r="K14" s="45"/>
    </row>
    <row r="15" spans="1:11" x14ac:dyDescent="0.2">
      <c r="A15" s="29">
        <v>2026</v>
      </c>
      <c r="B15" s="30">
        <v>38682.300000000003</v>
      </c>
      <c r="C15" s="31">
        <f>(B15-B14)/B14</f>
        <v>6.0646275757118846E-2</v>
      </c>
      <c r="D15" s="31">
        <v>0.03</v>
      </c>
      <c r="E15" s="31">
        <f>C15-D15</f>
        <v>3.0646275757118847E-2</v>
      </c>
      <c r="F15" s="31">
        <v>3.6999999999999998E-2</v>
      </c>
      <c r="G15" s="32">
        <f t="shared" si="0"/>
        <v>1431.2451000000001</v>
      </c>
      <c r="H15" s="42">
        <v>45799843200.000008</v>
      </c>
      <c r="I15" s="44"/>
      <c r="J15" s="44"/>
    </row>
    <row r="16" spans="1:11" x14ac:dyDescent="0.2">
      <c r="A16" s="29">
        <v>2027</v>
      </c>
      <c r="B16" s="33">
        <v>41037.1</v>
      </c>
      <c r="C16" s="34">
        <f>(B16-B15)/B15</f>
        <v>6.0875387451108015E-2</v>
      </c>
      <c r="D16" s="34">
        <v>0.03</v>
      </c>
      <c r="E16" s="34">
        <f>C16-D16</f>
        <v>3.0875387451108016E-2</v>
      </c>
      <c r="F16" s="31">
        <v>3.6999999999999998E-2</v>
      </c>
      <c r="G16" s="35">
        <f t="shared" si="0"/>
        <v>1518.3726999999999</v>
      </c>
      <c r="H16" s="42">
        <v>47828740050</v>
      </c>
      <c r="I16" s="44"/>
      <c r="J16" s="44"/>
    </row>
    <row r="17" spans="1:10" x14ac:dyDescent="0.2">
      <c r="A17" s="29">
        <v>2028</v>
      </c>
      <c r="B17" s="33">
        <v>43535.199999999997</v>
      </c>
      <c r="C17" s="34">
        <f>(B17-B16)/B16</f>
        <v>6.0874184579319653E-2</v>
      </c>
      <c r="D17" s="34">
        <v>0.03</v>
      </c>
      <c r="E17" s="34">
        <f>C17-D17</f>
        <v>3.0874184579319654E-2</v>
      </c>
      <c r="F17" s="34">
        <v>3.6999999999999998E-2</v>
      </c>
      <c r="G17" s="35">
        <f t="shared" si="0"/>
        <v>1610.8023999999998</v>
      </c>
      <c r="H17" s="42">
        <v>50257034879.999992</v>
      </c>
      <c r="I17" s="44"/>
      <c r="J17" s="44"/>
    </row>
    <row r="18" spans="1:10" x14ac:dyDescent="0.2">
      <c r="A18" s="36">
        <v>2029</v>
      </c>
      <c r="B18" s="37">
        <v>46185.5</v>
      </c>
      <c r="C18" s="38">
        <f>(B18-B17)/B17</f>
        <v>6.087717525129098E-2</v>
      </c>
      <c r="D18" s="38">
        <v>0.03</v>
      </c>
      <c r="E18" s="38">
        <f>C18-D18</f>
        <v>3.0877175251290981E-2</v>
      </c>
      <c r="F18" s="38">
        <v>3.6999999999999998E-2</v>
      </c>
      <c r="G18" s="39">
        <f t="shared" si="0"/>
        <v>1708.8634999999999</v>
      </c>
      <c r="H18" s="43">
        <v>52512745650</v>
      </c>
      <c r="I18" s="44"/>
      <c r="J18" s="44"/>
    </row>
  </sheetData>
  <mergeCells count="6">
    <mergeCell ref="A9:J9"/>
    <mergeCell ref="A2:J4"/>
    <mergeCell ref="A5:J5"/>
    <mergeCell ref="A6:J6"/>
    <mergeCell ref="A7:J7"/>
    <mergeCell ref="A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2024-2029</vt:lpstr>
      <vt:lpstr>Notas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SSF</dc:creator>
  <cp:lastModifiedBy>Lissette Alejandra Lara Francisco</cp:lastModifiedBy>
  <cp:lastPrinted>2023-11-16T06:00:02Z</cp:lastPrinted>
  <dcterms:created xsi:type="dcterms:W3CDTF">2019-10-23T17:45:30Z</dcterms:created>
  <dcterms:modified xsi:type="dcterms:W3CDTF">2024-04-17T23:10:43Z</dcterms:modified>
</cp:coreProperties>
</file>